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7950" activeTab="0"/>
  </bookViews>
  <sheets>
    <sheet name="ASGARİ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<sst xmlns="http://schemas.openxmlformats.org/spreadsheetml/2006/main" count="34" uniqueCount="33">
  <si>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BEKAR</t>
  </si>
  <si>
    <t>Asgari Ücret (Brüt)  (AÜ)</t>
  </si>
  <si>
    <t>ÇALIŞAN EŞ 0 ÇOCUK</t>
  </si>
  <si>
    <t>Asgari Geçim İndirimi Hesabı</t>
  </si>
  <si>
    <t>ÇALIŞAN EŞ 1 ÇOCUK</t>
  </si>
  <si>
    <t>ORAN</t>
  </si>
  <si>
    <t>TUTAR</t>
  </si>
  <si>
    <t>HESAPLAMA</t>
  </si>
  <si>
    <t>ÇALIŞAN EŞ 2 ÇOCUK</t>
  </si>
  <si>
    <t>SGK Primi Çalışan Payı (1)</t>
  </si>
  <si>
    <t>AÜ*1</t>
  </si>
  <si>
    <t>ÇALIŞAN EŞ 3 ÇOCUK</t>
  </si>
  <si>
    <t>İşsizlik Sigorta Fonu (2)</t>
  </si>
  <si>
    <t>AÜ*2</t>
  </si>
  <si>
    <t>ÇALIŞAN EŞ 4 ÇOCUK</t>
  </si>
  <si>
    <t>Gelir Vergisi (3)</t>
  </si>
  <si>
    <t>(5*3)-7</t>
  </si>
  <si>
    <t>ÇALIŞAN EŞ 5 ÇOCUK</t>
  </si>
  <si>
    <t>Damga Vergisi (4)</t>
  </si>
  <si>
    <t>AÜ*4</t>
  </si>
  <si>
    <t>ÇALIŞMAYAN EŞ 0 ÇOCUK</t>
  </si>
  <si>
    <t>Gelir Vergisi Matrahı (5)</t>
  </si>
  <si>
    <t>AÜ-(1+2)</t>
  </si>
  <si>
    <t>ÇALIŞMAYAN EŞ 1 ÇOCUK</t>
  </si>
  <si>
    <t>Kesintiler Toplamı (6)</t>
  </si>
  <si>
    <t>AÜ*6</t>
  </si>
  <si>
    <t>ÇALIŞMAYAN EŞ 2 ÇOCUK</t>
  </si>
  <si>
    <t>AİLE BİLDİRİMİ (7)</t>
  </si>
  <si>
    <t>ÇALIŞMAYAN EŞ 3 ÇOCUK</t>
  </si>
  <si>
    <t>ÇALIŞMAYAN EŞ 4 ÇOCUK</t>
  </si>
  <si>
    <t>ÇALIŞMAYAN EŞ 5 ÇOCUK</t>
  </si>
  <si>
    <t>BRÜT (TL)</t>
  </si>
  <si>
    <t>Net (TL)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</si>
</sst>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0.0000"/>
    <numFmt numFmtId="177" formatCode="0.000"/>
  </numFmts>
  <fonts count="10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b/>
      <sz val="10"/>
      <color indexed="9"/>
      <name val="Arial Tur"/>
      <family val="0"/>
    </font>
    <font>
      <b/>
      <sz val="10"/>
      <name val="Arial Tur"/>
      <family val="0"/>
    </font>
    <font>
      <sz val="12"/>
      <name val="Arial"/>
      <family val="0"/>
    </font>
    <font>
      <sz val="14"/>
      <name val="Arial"/>
      <family val="0"/>
    </font>
    <font>
      <b/>
      <sz val="10"/>
      <color indexed="10"/>
      <name val="Arial Tu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medium"/>
      <right style="medium"/>
      <top style="medium"/>
      <bottom style="medium"/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2" fontId="4" fillId="2" borderId="5" xfId="0" applyNumberFormat="1" applyFont="1" applyFill="1" applyBorder="1" applyAlignment="1" applyProtection="1">
      <alignment horizontal="right" vertical="center"/>
      <protection hidden="1"/>
    </xf>
    <xf numFmtId="2" fontId="4" fillId="2" borderId="5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2" fontId="8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3" borderId="0" xfId="0" applyFill="1" applyAlignment="1" applyProtection="1">
      <alignment/>
      <protection hidden="1"/>
    </xf>
    <xf numFmtId="2" fontId="0" fillId="3" borderId="0" xfId="0" applyNumberForma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2" fontId="0" fillId="4" borderId="0" xfId="0" applyNumberFormat="1" applyFill="1" applyAlignment="1" applyProtection="1">
      <alignment horizontal="center"/>
      <protection hidden="1"/>
    </xf>
    <xf numFmtId="0" fontId="0" fillId="5" borderId="0" xfId="0" applyFill="1" applyAlignment="1" applyProtection="1">
      <alignment/>
      <protection hidden="1"/>
    </xf>
    <xf numFmtId="2" fontId="0" fillId="5" borderId="0" xfId="0" applyNumberFormat="1" applyFill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2" fontId="7" fillId="6" borderId="0" xfId="0" applyNumberFormat="1" applyFont="1" applyFill="1" applyAlignment="1" applyProtection="1">
      <alignment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5" fillId="7" borderId="7" xfId="0" applyFont="1" applyFill="1" applyBorder="1" applyAlignment="1" applyProtection="1">
      <alignment/>
      <protection locked="0"/>
    </xf>
    <xf numFmtId="0" fontId="4" fillId="2" borderId="8" xfId="0" applyFont="1" applyFill="1" applyBorder="1" applyAlignment="1" applyProtection="1">
      <alignment horizontal="left" vertical="center"/>
      <protection hidden="1"/>
    </xf>
    <xf numFmtId="2" fontId="5" fillId="7" borderId="6" xfId="0" applyNumberFormat="1" applyFont="1" applyFill="1" applyBorder="1" applyAlignment="1" applyProtection="1">
      <alignment horizontal="center" vertical="center"/>
      <protection locked="0"/>
    </xf>
    <xf numFmtId="2" fontId="5" fillId="5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9" xfId="0" applyFill="1" applyBorder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3" borderId="0" xfId="0" applyNumberFormat="1" applyFill="1" applyAlignment="1" applyProtection="1">
      <alignment horizontal="left"/>
      <protection hidden="1"/>
    </xf>
    <xf numFmtId="2" fontId="5" fillId="3" borderId="7" xfId="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1562100</xdr:colOff>
      <xdr:row>16</xdr:row>
      <xdr:rowOff>19050</xdr:rowOff>
    </xdr:from>
    <xdr:to>
      <xdr:col>3</xdr:col>
      <xdr:colOff>9525</xdr:colOff>
      <xdr:row>24</xdr:row>
      <xdr:rowOff>95250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562100" y="3371850"/>
          <a:ext cx="1552575" cy="1371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Tur"/>
              <a:ea typeface="Arial Tur"/>
              <a:cs typeface="Arial Tur"/>
            </a:rPr>
            <a:t>KULLANIM:
1-Önce personelin medeni durumuna göre açılır listeden seçim yapınız.
2-Brüt Asgari Ücret Alanına brüt olarak rakamı yazınız.
</a:t>
          </a:r>
        </a:p>
      </xdr:txBody>
    </xdr:sp>
    <xdr:clientData/>
  </xdr:twoCellAnchor>
  <xdr:twoCellAnchor>
    <xdr:from>
      <xdr:col>0</xdr:col>
      <xdr:colOff>419100</xdr:colOff>
      <xdr:row>16</xdr:row>
      <xdr:rowOff>0</xdr:rowOff>
    </xdr:from>
    <xdr:to>
      <xdr:col>0</xdr:col>
      <xdr:colOff>1390650</xdr:colOff>
      <xdr:row>20</xdr:row>
      <xdr:rowOff>152400</xdr:rowOff>
    </xdr:to>
    <xdr:sp>
      <xdr:nvSpPr>
        <xdr:cNvPr id="2" name="AutoShape 7"/>
        <xdr:cNvSpPr>
          <a:spLocks/>
        </xdr:cNvSpPr>
      </xdr:nvSpPr>
      <xdr:spPr>
        <a:xfrm>
          <a:off x="419100" y="3352800"/>
          <a:ext cx="971550" cy="800100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1562100</xdr:colOff>
      <xdr:row>11</xdr:row>
      <xdr:rowOff>28575</xdr:rowOff>
    </xdr:from>
    <xdr:to>
      <xdr:col>7</xdr:col>
      <xdr:colOff>0</xdr:colOff>
      <xdr:row>12</xdr:row>
      <xdr:rowOff>152400</xdr:rowOff>
    </xdr:to>
    <xdr:sp>
      <xdr:nvSpPr>
        <xdr:cNvPr id="3" name="Rectangle 8"/>
        <xdr:cNvSpPr>
          <a:spLocks/>
        </xdr:cNvSpPr>
      </xdr:nvSpPr>
      <xdr:spPr>
        <a:xfrm>
          <a:off x="5362575" y="2438400"/>
          <a:ext cx="199072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Sözleşmeye yazılacak olan Brüt ve Net Rakamlar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A1:I24"/>
  <sheetViews>
    <sheetView showGridLines="0" tabSelected="1" workbookViewId="0" topLeftCell="A1">
      <selection activeCell="D20" sqref="D20"/>
    </sheetView>
  </sheetViews>
  <sheetFormatPr defaultColWidth="9.00390625" defaultRowHeight="12.75"/>
  <cols>
    <col min="1" max="1" width="26.00390625" style="14" customWidth="1"/>
    <col min="2" max="2" width="8.75390625" style="14" customWidth="1"/>
    <col min="3" max="3" width="6.00390625" style="15" customWidth="1"/>
    <col min="4" max="4" width="9.125" style="14" customWidth="1"/>
    <col min="5" max="5" width="20.625" style="14" customWidth="1"/>
    <col min="6" max="6" width="11.375" style="14" customWidth="1"/>
    <col min="7" max="7" width="14.625" style="14" customWidth="1"/>
    <col min="8" max="8" width="13.00390625" style="14" bestFit="1" customWidth="1"/>
    <col min="9" max="16384" width="9.125" style="14" customWidth="1"/>
  </cols>
  <sheetData>
    <row r="1" spans="1:8" ht="15.75" customHeight="1">
      <c r="A1" s="18" t="s">
        <v>0</v>
      </c>
      <c r="B1" s="18">
        <f aca="true" t="shared" si="0" ref="B1:B13">$H$2*C1</f>
        <v>52.5</v>
      </c>
      <c r="C1" s="19">
        <v>1</v>
      </c>
      <c r="D1" s="32"/>
      <c r="E1" s="32"/>
      <c r="F1" s="32"/>
      <c r="G1" s="32"/>
      <c r="H1" s="32"/>
    </row>
    <row r="2" spans="1:8" ht="15.75" customHeight="1">
      <c r="A2" s="20" t="s">
        <v>2</v>
      </c>
      <c r="B2" s="20">
        <f t="shared" si="0"/>
        <v>52.5</v>
      </c>
      <c r="C2" s="21">
        <v>1</v>
      </c>
      <c r="D2" s="2" t="s">
        <v>3</v>
      </c>
      <c r="E2" s="3"/>
      <c r="F2" s="4">
        <f>(F15*12)/2</f>
        <v>4200</v>
      </c>
      <c r="G2" s="5">
        <f>F2*F6</f>
        <v>630</v>
      </c>
      <c r="H2" s="6">
        <f>G2/12</f>
        <v>52.5</v>
      </c>
    </row>
    <row r="3" spans="1:8" ht="15.75" customHeight="1">
      <c r="A3" s="20" t="s">
        <v>4</v>
      </c>
      <c r="B3" s="20">
        <f t="shared" si="0"/>
        <v>60.37237237237237</v>
      </c>
      <c r="C3" s="21">
        <v>1.14994994994995</v>
      </c>
      <c r="D3" s="7"/>
      <c r="E3" s="7"/>
      <c r="F3" s="6" t="s">
        <v>5</v>
      </c>
      <c r="G3" s="8" t="s">
        <v>6</v>
      </c>
      <c r="H3" s="9" t="s">
        <v>7</v>
      </c>
    </row>
    <row r="4" spans="1:8" ht="18">
      <c r="A4" s="20" t="s">
        <v>8</v>
      </c>
      <c r="B4" s="20">
        <f t="shared" si="0"/>
        <v>68.25525525525526</v>
      </c>
      <c r="C4" s="21">
        <v>1.3001001001001002</v>
      </c>
      <c r="D4" s="24" t="s">
        <v>9</v>
      </c>
      <c r="E4" s="25"/>
      <c r="F4" s="10">
        <v>0.14</v>
      </c>
      <c r="G4" s="26">
        <f>F15*F4</f>
        <v>98.00000000000001</v>
      </c>
      <c r="H4" s="11" t="s">
        <v>10</v>
      </c>
    </row>
    <row r="5" spans="1:8" ht="18">
      <c r="A5" s="20" t="s">
        <v>11</v>
      </c>
      <c r="B5" s="20">
        <f t="shared" si="0"/>
        <v>73.5</v>
      </c>
      <c r="C5" s="21">
        <v>1.4</v>
      </c>
      <c r="D5" s="24" t="s">
        <v>12</v>
      </c>
      <c r="E5" s="25"/>
      <c r="F5" s="10">
        <v>0.01</v>
      </c>
      <c r="G5" s="26">
        <f>F15*F5</f>
        <v>7</v>
      </c>
      <c r="H5" s="11" t="s">
        <v>13</v>
      </c>
    </row>
    <row r="6" spans="1:8" ht="18">
      <c r="A6" s="20" t="s">
        <v>14</v>
      </c>
      <c r="B6" s="20">
        <f t="shared" si="0"/>
        <v>78.75525525525528</v>
      </c>
      <c r="C6" s="21">
        <v>1.5001001001001004</v>
      </c>
      <c r="D6" s="24" t="s">
        <v>15</v>
      </c>
      <c r="E6" s="25"/>
      <c r="F6" s="10">
        <v>0.15</v>
      </c>
      <c r="G6" s="26">
        <f>ROUND(((G8*F6)-H10),2)</f>
        <v>10.49</v>
      </c>
      <c r="H6" s="11" t="s">
        <v>16</v>
      </c>
    </row>
    <row r="7" spans="1:8" ht="18">
      <c r="A7" s="20" t="s">
        <v>17</v>
      </c>
      <c r="B7" s="20">
        <f t="shared" si="0"/>
        <v>84</v>
      </c>
      <c r="C7" s="21">
        <v>1.6</v>
      </c>
      <c r="D7" s="24" t="s">
        <v>18</v>
      </c>
      <c r="E7" s="25"/>
      <c r="F7" s="10">
        <v>0.006</v>
      </c>
      <c r="G7" s="26">
        <f>F15*F7</f>
        <v>4.2</v>
      </c>
      <c r="H7" s="11" t="s">
        <v>19</v>
      </c>
    </row>
    <row r="8" spans="1:8" ht="18">
      <c r="A8" s="22" t="s">
        <v>20</v>
      </c>
      <c r="B8" s="22">
        <f t="shared" si="0"/>
        <v>63</v>
      </c>
      <c r="C8" s="23">
        <v>1.2</v>
      </c>
      <c r="D8" s="24" t="s">
        <v>21</v>
      </c>
      <c r="E8" s="25"/>
      <c r="F8" s="10"/>
      <c r="G8" s="26">
        <f>(F15-(G4+G5))</f>
        <v>595</v>
      </c>
      <c r="H8" s="11" t="s">
        <v>22</v>
      </c>
    </row>
    <row r="9" spans="1:8" ht="18">
      <c r="A9" s="22" t="s">
        <v>23</v>
      </c>
      <c r="B9" s="22">
        <f t="shared" si="0"/>
        <v>70.87237237237238</v>
      </c>
      <c r="C9" s="23">
        <v>1.34994994994995</v>
      </c>
      <c r="D9" s="24" t="s">
        <v>24</v>
      </c>
      <c r="E9" s="25"/>
      <c r="F9" s="10"/>
      <c r="G9" s="26">
        <f>SUM(G4:G7)</f>
        <v>119.69000000000001</v>
      </c>
      <c r="H9" s="11" t="s">
        <v>25</v>
      </c>
    </row>
    <row r="10" spans="1:8" ht="17.25" customHeight="1">
      <c r="A10" s="22" t="s">
        <v>26</v>
      </c>
      <c r="B10" s="22">
        <f t="shared" si="0"/>
        <v>78.75525525525528</v>
      </c>
      <c r="C10" s="23">
        <v>1.5001001001001004</v>
      </c>
      <c r="D10" s="27" t="s">
        <v>27</v>
      </c>
      <c r="E10" s="27"/>
      <c r="F10" s="27"/>
      <c r="G10" s="12"/>
      <c r="H10" s="13">
        <f>B15</f>
        <v>78.75525525525528</v>
      </c>
    </row>
    <row r="11" spans="1:8" ht="17.25" customHeight="1">
      <c r="A11" s="22" t="s">
        <v>28</v>
      </c>
      <c r="B11" s="22">
        <f t="shared" si="0"/>
        <v>84</v>
      </c>
      <c r="C11" s="23">
        <v>1.6</v>
      </c>
      <c r="D11" s="32"/>
      <c r="E11" s="32"/>
      <c r="F11" s="32"/>
      <c r="G11" s="32"/>
      <c r="H11" s="32"/>
    </row>
    <row r="12" spans="1:8" ht="17.25" customHeight="1">
      <c r="A12" s="22" t="s">
        <v>29</v>
      </c>
      <c r="B12" s="22">
        <f t="shared" si="0"/>
        <v>89.25525525525526</v>
      </c>
      <c r="C12" s="23">
        <v>1.7001001001001004</v>
      </c>
      <c r="D12" s="32"/>
      <c r="E12" s="32"/>
      <c r="F12" s="32"/>
      <c r="G12" s="32"/>
      <c r="H12" s="32"/>
    </row>
    <row r="13" spans="1:8" ht="17.25" customHeight="1">
      <c r="A13" s="22" t="s">
        <v>30</v>
      </c>
      <c r="B13" s="22">
        <f t="shared" si="0"/>
        <v>89.25525525525526</v>
      </c>
      <c r="C13" s="23">
        <v>1.7001001001001004</v>
      </c>
      <c r="D13" s="32"/>
      <c r="E13" s="32"/>
      <c r="F13" s="33"/>
      <c r="G13" s="32"/>
      <c r="H13" s="32"/>
    </row>
    <row r="14" spans="1:9" ht="13.5" thickBot="1">
      <c r="A14" s="32"/>
      <c r="B14" s="32"/>
      <c r="C14" s="33"/>
      <c r="D14" s="1" t="s">
        <v>1</v>
      </c>
      <c r="E14" s="29"/>
      <c r="F14" s="34" t="s">
        <v>31</v>
      </c>
      <c r="G14" s="34" t="s">
        <v>32</v>
      </c>
      <c r="H14" s="35"/>
      <c r="I14" s="17"/>
    </row>
    <row r="15" spans="1:9" ht="13.5" thickBot="1">
      <c r="A15" s="28" t="s">
        <v>14</v>
      </c>
      <c r="B15" s="37">
        <f>LOOKUP(A15,A1:B13,B1:B13)</f>
        <v>78.75525525525528</v>
      </c>
      <c r="C15" s="14"/>
      <c r="F15" s="30">
        <v>700</v>
      </c>
      <c r="G15" s="31">
        <f>F15-G9</f>
        <v>580.31</v>
      </c>
      <c r="H15" s="36" t="str">
        <f>Yaziyle(G15)</f>
        <v>Beşyüzseksen TL  Otuzbir Kr</v>
      </c>
      <c r="I15" s="17"/>
    </row>
    <row r="16" spans="8:9" ht="12.75">
      <c r="H16" s="16"/>
      <c r="I16" s="17"/>
    </row>
    <row r="17" ht="12.75">
      <c r="D17" s="32"/>
    </row>
    <row r="23" ht="12.75">
      <c r="A23" s="15"/>
    </row>
    <row r="24" ht="12.75">
      <c r="A24" s="15"/>
    </row>
  </sheetData>
  <sheetProtection password="D9BE" sheet="1" objects="1" scenarios="1"/>
  <mergeCells count="1">
    <mergeCell ref="D10:F10"/>
  </mergeCells>
  <dataValidations count="1">
    <dataValidation type="list" allowBlank="1" showInputMessage="1" showErrorMessage="1" sqref="A15">
      <formula1>$A$1:$A$13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CASPERPRO</cp:lastModifiedBy>
  <dcterms:created xsi:type="dcterms:W3CDTF">2009-01-01T21:20:56Z</dcterms:created>
  <dcterms:modified xsi:type="dcterms:W3CDTF">2009-01-14T14:31:11Z</dcterms:modified>
  <cp:category/>
  <cp:version/>
  <cp:contentType/>
  <cp:contentStatus/>
</cp:coreProperties>
</file>